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332"/>
  </bookViews>
  <sheets>
    <sheet name="Sheet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3" l="1"/>
  <c r="P12" i="3" l="1"/>
  <c r="P5" i="3"/>
  <c r="I27" i="3" l="1"/>
  <c r="H13" i="3"/>
  <c r="P6" i="3" l="1"/>
  <c r="M27" i="3"/>
  <c r="H16" i="3"/>
  <c r="P14" i="3" l="1"/>
  <c r="P27" i="3" s="1"/>
  <c r="N27" i="3"/>
  <c r="K27" i="3"/>
  <c r="J16" i="3"/>
  <c r="J13" i="3"/>
  <c r="J7" i="3"/>
  <c r="L27" i="3"/>
  <c r="H7" i="3"/>
  <c r="H27" i="3" s="1"/>
  <c r="J27" i="3" l="1"/>
  <c r="N32" i="3"/>
  <c r="L32" i="3" s="1"/>
</calcChain>
</file>

<file path=xl/sharedStrings.xml><?xml version="1.0" encoding="utf-8"?>
<sst xmlns="http://schemas.openxmlformats.org/spreadsheetml/2006/main" count="55" uniqueCount="36">
  <si>
    <t>KOD</t>
  </si>
  <si>
    <t>GR</t>
  </si>
  <si>
    <t>PROG</t>
  </si>
  <si>
    <t>KAP</t>
  </si>
  <si>
    <t>PROJEKT</t>
  </si>
  <si>
    <t>ART</t>
  </si>
  <si>
    <t>KOD.PROJ</t>
  </si>
  <si>
    <t>PLAN VJETOR</t>
  </si>
  <si>
    <t>PL THESARI</t>
  </si>
  <si>
    <t>SHPENZ THESARI</t>
  </si>
  <si>
    <t>xhirime brend</t>
  </si>
  <si>
    <t>FAT PAPAGUAR</t>
  </si>
  <si>
    <t>Sig+tat</t>
  </si>
  <si>
    <t>BANKA</t>
  </si>
  <si>
    <t>DIF SHPENZ -BANKA</t>
  </si>
  <si>
    <t>NR PUNONJ</t>
  </si>
  <si>
    <t>I</t>
  </si>
  <si>
    <t>J</t>
  </si>
  <si>
    <t>K</t>
  </si>
  <si>
    <t>L</t>
  </si>
  <si>
    <t>M</t>
  </si>
  <si>
    <t>N</t>
  </si>
  <si>
    <t>P=I-O</t>
  </si>
  <si>
    <t>PLAN</t>
  </si>
  <si>
    <t>FAKT</t>
  </si>
  <si>
    <t>01110</t>
  </si>
  <si>
    <t>91601AA</t>
  </si>
  <si>
    <t>91601AE</t>
  </si>
  <si>
    <t>18AS212</t>
  </si>
  <si>
    <t>TOTAL</t>
  </si>
  <si>
    <t>SHEFI  I  FINANCËS</t>
  </si>
  <si>
    <t>NËPUNËSI  I  THESARIT</t>
  </si>
  <si>
    <t xml:space="preserve">   DREJTORI</t>
  </si>
  <si>
    <t>Fatur likujd. 2025</t>
  </si>
  <si>
    <t>O=I+J-K-L-M+N</t>
  </si>
  <si>
    <t>EVIDENCA FINANCIARE PËR PERIUDHËN JANAR-DHJETOR 2025 PËR QENDRËN E PRITJES PËR AZIL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</si>
</sst>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b/>
      <sz val="14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0"/>
      <name val="Times New Roman"/>
      <family val="1"/>
      <charset val="238"/>
    </font>
    <font>
      <sz val="11"/>
      <color rgb="FF9C0006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9C0006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C7CE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5" fillId="0" borderId="0"/>
    <xf numFmtId="0" fontId="7" fillId="3" borderId="0" applyNumberFormat="0" applyBorder="0" applyAlignment="0" applyProtection="0"/>
    <xf numFmtId="0" fontId="8" fillId="4" borderId="0" applyNumberFormat="0" applyBorder="0" applyAlignment="0" applyProtection="0"/>
  </cellStyleXfs>
  <cellXfs count="131">
    <xf numFmtId="0" fontId="0" fillId="0" borderId="0" xfId="0"/>
    <xf numFmtId="0" fontId="3" fillId="0" borderId="0" xfId="2" applyFont="1"/>
    <xf numFmtId="0" fontId="4" fillId="0" borderId="0" xfId="2"/>
    <xf numFmtId="43" fontId="0" fillId="0" borderId="0" xfId="1" applyFont="1"/>
    <xf numFmtId="164" fontId="0" fillId="0" borderId="0" xfId="0" applyNumberFormat="1"/>
    <xf numFmtId="43" fontId="0" fillId="0" borderId="0" xfId="0" applyNumberFormat="1"/>
    <xf numFmtId="164" fontId="0" fillId="0" borderId="0" xfId="1" applyNumberFormat="1" applyFont="1"/>
    <xf numFmtId="0" fontId="6" fillId="0" borderId="0" xfId="2" applyFont="1"/>
    <xf numFmtId="0" fontId="9" fillId="2" borderId="1" xfId="3" applyFont="1" applyFill="1" applyBorder="1"/>
    <xf numFmtId="0" fontId="9" fillId="2" borderId="2" xfId="3" applyFont="1" applyFill="1" applyBorder="1"/>
    <xf numFmtId="0" fontId="9" fillId="2" borderId="3" xfId="3" applyFont="1" applyFill="1" applyBorder="1"/>
    <xf numFmtId="0" fontId="9" fillId="2" borderId="1" xfId="3" applyFont="1" applyFill="1" applyBorder="1" applyAlignment="1">
      <alignment horizontal="center"/>
    </xf>
    <xf numFmtId="0" fontId="9" fillId="2" borderId="22" xfId="3" applyFont="1" applyFill="1" applyBorder="1"/>
    <xf numFmtId="0" fontId="9" fillId="2" borderId="5" xfId="3" applyFont="1" applyFill="1" applyBorder="1" applyAlignment="1">
      <alignment horizontal="center"/>
    </xf>
    <xf numFmtId="0" fontId="9" fillId="2" borderId="4" xfId="3" applyFont="1" applyFill="1" applyBorder="1" applyAlignment="1">
      <alignment horizontal="center"/>
    </xf>
    <xf numFmtId="0" fontId="9" fillId="2" borderId="20" xfId="3" applyFont="1" applyFill="1" applyBorder="1"/>
    <xf numFmtId="0" fontId="9" fillId="2" borderId="19" xfId="3" applyFont="1" applyFill="1" applyBorder="1"/>
    <xf numFmtId="0" fontId="9" fillId="2" borderId="0" xfId="3" applyFont="1" applyFill="1"/>
    <xf numFmtId="0" fontId="9" fillId="2" borderId="21" xfId="3" applyFont="1" applyFill="1" applyBorder="1"/>
    <xf numFmtId="0" fontId="9" fillId="2" borderId="23" xfId="3" applyFont="1" applyFill="1" applyBorder="1"/>
    <xf numFmtId="0" fontId="9" fillId="0" borderId="6" xfId="3" applyFont="1" applyBorder="1"/>
    <xf numFmtId="0" fontId="9" fillId="0" borderId="7" xfId="3" applyFont="1" applyBorder="1"/>
    <xf numFmtId="0" fontId="9" fillId="0" borderId="13" xfId="3" applyFont="1" applyBorder="1"/>
    <xf numFmtId="0" fontId="9" fillId="0" borderId="9" xfId="3" applyFont="1" applyBorder="1"/>
    <xf numFmtId="0" fontId="9" fillId="0" borderId="10" xfId="3" applyFont="1" applyBorder="1"/>
    <xf numFmtId="0" fontId="9" fillId="0" borderId="8" xfId="3" applyFont="1" applyBorder="1"/>
    <xf numFmtId="0" fontId="9" fillId="0" borderId="11" xfId="3" applyFont="1" applyBorder="1"/>
    <xf numFmtId="0" fontId="9" fillId="0" borderId="14" xfId="3" applyFont="1" applyBorder="1"/>
    <xf numFmtId="0" fontId="9" fillId="0" borderId="17" xfId="3" applyFont="1" applyBorder="1"/>
    <xf numFmtId="0" fontId="9" fillId="0" borderId="18" xfId="3" applyFont="1" applyBorder="1"/>
    <xf numFmtId="0" fontId="12" fillId="0" borderId="0" xfId="0" applyFont="1"/>
    <xf numFmtId="0" fontId="11" fillId="0" borderId="0" xfId="2" applyFont="1"/>
    <xf numFmtId="0" fontId="15" fillId="0" borderId="7" xfId="3" applyFont="1" applyBorder="1"/>
    <xf numFmtId="164" fontId="15" fillId="0" borderId="8" xfId="3" applyNumberFormat="1" applyFont="1" applyBorder="1"/>
    <xf numFmtId="164" fontId="15" fillId="0" borderId="7" xfId="3" applyNumberFormat="1" applyFont="1" applyBorder="1"/>
    <xf numFmtId="43" fontId="15" fillId="0" borderId="13" xfId="1" applyFont="1" applyBorder="1"/>
    <xf numFmtId="3" fontId="13" fillId="5" borderId="13" xfId="4" applyNumberFormat="1" applyFont="1" applyFill="1" applyBorder="1" applyAlignment="1">
      <alignment horizontal="center"/>
    </xf>
    <xf numFmtId="3" fontId="15" fillId="0" borderId="7" xfId="3" applyNumberFormat="1" applyFont="1" applyBorder="1"/>
    <xf numFmtId="0" fontId="9" fillId="2" borderId="0" xfId="3" applyFont="1" applyFill="1" applyAlignment="1">
      <alignment horizontal="right"/>
    </xf>
    <xf numFmtId="0" fontId="20" fillId="0" borderId="0" xfId="2" applyFont="1"/>
    <xf numFmtId="0" fontId="20" fillId="0" borderId="0" xfId="2" applyFont="1" applyAlignment="1">
      <alignment horizontal="left"/>
    </xf>
    <xf numFmtId="43" fontId="20" fillId="0" borderId="0" xfId="2" applyNumberFormat="1" applyFont="1" applyAlignment="1">
      <alignment horizontal="left"/>
    </xf>
    <xf numFmtId="0" fontId="21" fillId="0" borderId="0" xfId="3" applyFont="1"/>
    <xf numFmtId="0" fontId="20" fillId="0" borderId="0" xfId="2" applyFont="1" applyAlignment="1">
      <alignment horizontal="right"/>
    </xf>
    <xf numFmtId="0" fontId="24" fillId="0" borderId="0" xfId="2" applyFont="1" applyAlignment="1">
      <alignment horizontal="right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2" fillId="0" borderId="0" xfId="0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22" fillId="0" borderId="0" xfId="0" applyNumberFormat="1" applyFont="1" applyAlignment="1">
      <alignment horizontal="left"/>
    </xf>
    <xf numFmtId="0" fontId="23" fillId="0" borderId="0" xfId="0" applyFont="1" applyAlignment="1">
      <alignment horizontal="left"/>
    </xf>
    <xf numFmtId="0" fontId="20" fillId="0" borderId="0" xfId="2" applyFont="1" applyAlignment="1">
      <alignment horizontal="center"/>
    </xf>
    <xf numFmtId="0" fontId="9" fillId="0" borderId="7" xfId="3" applyFont="1" applyBorder="1" applyAlignment="1">
      <alignment horizontal="center"/>
    </xf>
    <xf numFmtId="3" fontId="19" fillId="0" borderId="0" xfId="3" applyNumberFormat="1" applyFont="1" applyAlignment="1">
      <alignment horizontal="center"/>
    </xf>
    <xf numFmtId="0" fontId="9" fillId="0" borderId="25" xfId="3" applyFont="1" applyBorder="1" applyAlignment="1">
      <alignment horizontal="center"/>
    </xf>
    <xf numFmtId="43" fontId="15" fillId="0" borderId="7" xfId="3" applyNumberFormat="1" applyFont="1" applyBorder="1" applyAlignment="1">
      <alignment horizontal="center"/>
    </xf>
    <xf numFmtId="0" fontId="3" fillId="0" borderId="0" xfId="0" applyFont="1"/>
    <xf numFmtId="0" fontId="9" fillId="2" borderId="23" xfId="3" applyFont="1" applyFill="1" applyBorder="1" applyAlignment="1">
      <alignment horizontal="center"/>
    </xf>
    <xf numFmtId="0" fontId="9" fillId="2" borderId="26" xfId="3" applyFont="1" applyFill="1" applyBorder="1"/>
    <xf numFmtId="0" fontId="9" fillId="2" borderId="27" xfId="3" applyFont="1" applyFill="1" applyBorder="1"/>
    <xf numFmtId="0" fontId="9" fillId="0" borderId="12" xfId="3" applyFont="1" applyBorder="1"/>
    <xf numFmtId="0" fontId="9" fillId="0" borderId="12" xfId="3" quotePrefix="1" applyFont="1" applyBorder="1"/>
    <xf numFmtId="3" fontId="14" fillId="0" borderId="12" xfId="2" applyNumberFormat="1" applyFont="1" applyBorder="1"/>
    <xf numFmtId="3" fontId="10" fillId="0" borderId="12" xfId="3" applyNumberFormat="1" applyFont="1" applyBorder="1" applyAlignment="1">
      <alignment horizontal="center"/>
    </xf>
    <xf numFmtId="164" fontId="16" fillId="0" borderId="12" xfId="1" applyNumberFormat="1" applyFont="1" applyBorder="1" applyAlignment="1">
      <alignment horizontal="right"/>
    </xf>
    <xf numFmtId="0" fontId="16" fillId="0" borderId="12" xfId="3" applyFont="1" applyBorder="1"/>
    <xf numFmtId="3" fontId="16" fillId="0" borderId="12" xfId="3" applyNumberFormat="1" applyFont="1" applyBorder="1"/>
    <xf numFmtId="164" fontId="16" fillId="0" borderId="12" xfId="1" applyNumberFormat="1" applyFont="1" applyBorder="1"/>
    <xf numFmtId="3" fontId="16" fillId="0" borderId="12" xfId="3" applyNumberFormat="1" applyFont="1" applyBorder="1" applyAlignment="1">
      <alignment horizontal="center"/>
    </xf>
    <xf numFmtId="3" fontId="14" fillId="0" borderId="12" xfId="2" applyNumberFormat="1" applyFont="1" applyBorder="1" applyAlignment="1">
      <alignment horizontal="right"/>
    </xf>
    <xf numFmtId="164" fontId="16" fillId="0" borderId="12" xfId="1" applyNumberFormat="1" applyFont="1" applyBorder="1" applyAlignment="1">
      <alignment horizontal="center"/>
    </xf>
    <xf numFmtId="3" fontId="1" fillId="0" borderId="12" xfId="2" applyNumberFormat="1" applyFont="1" applyBorder="1" applyAlignment="1">
      <alignment horizontal="right"/>
    </xf>
    <xf numFmtId="0" fontId="14" fillId="0" borderId="12" xfId="0" applyFont="1" applyBorder="1"/>
    <xf numFmtId="43" fontId="16" fillId="0" borderId="12" xfId="3" applyNumberFormat="1" applyFont="1" applyBorder="1"/>
    <xf numFmtId="0" fontId="16" fillId="0" borderId="12" xfId="3" applyFont="1" applyBorder="1" applyAlignment="1">
      <alignment horizontal="center"/>
    </xf>
    <xf numFmtId="0" fontId="17" fillId="5" borderId="12" xfId="5" applyFont="1" applyFill="1" applyBorder="1" applyAlignment="1">
      <alignment horizontal="right"/>
    </xf>
    <xf numFmtId="0" fontId="15" fillId="0" borderId="12" xfId="3" applyFont="1" applyBorder="1"/>
    <xf numFmtId="0" fontId="15" fillId="0" borderId="12" xfId="3" applyFont="1" applyBorder="1" applyAlignment="1">
      <alignment horizontal="center"/>
    </xf>
    <xf numFmtId="0" fontId="15" fillId="0" borderId="12" xfId="3" applyFont="1" applyBorder="1" applyAlignment="1">
      <alignment horizontal="right"/>
    </xf>
    <xf numFmtId="0" fontId="14" fillId="0" borderId="12" xfId="2" applyFont="1" applyBorder="1"/>
    <xf numFmtId="0" fontId="13" fillId="0" borderId="12" xfId="2" applyFont="1" applyBorder="1"/>
    <xf numFmtId="43" fontId="16" fillId="0" borderId="12" xfId="1" applyFont="1" applyBorder="1" applyAlignment="1">
      <alignment horizontal="right"/>
    </xf>
    <xf numFmtId="0" fontId="10" fillId="0" borderId="12" xfId="3" applyFont="1" applyBorder="1"/>
    <xf numFmtId="3" fontId="25" fillId="0" borderId="12" xfId="3" applyNumberFormat="1" applyFont="1" applyBorder="1"/>
    <xf numFmtId="0" fontId="16" fillId="0" borderId="12" xfId="3" applyFont="1" applyBorder="1" applyAlignment="1">
      <alignment horizontal="right"/>
    </xf>
    <xf numFmtId="3" fontId="14" fillId="0" borderId="12" xfId="0" applyNumberFormat="1" applyFont="1" applyBorder="1" applyAlignment="1">
      <alignment horizontal="center"/>
    </xf>
    <xf numFmtId="3" fontId="14" fillId="0" borderId="12" xfId="0" applyNumberFormat="1" applyFont="1" applyBorder="1" applyAlignment="1">
      <alignment horizontal="right"/>
    </xf>
    <xf numFmtId="3" fontId="14" fillId="0" borderId="12" xfId="0" applyNumberFormat="1" applyFont="1" applyBorder="1"/>
    <xf numFmtId="3" fontId="5" fillId="0" borderId="12" xfId="3" applyNumberFormat="1" applyBorder="1" applyAlignment="1">
      <alignment horizontal="center"/>
    </xf>
    <xf numFmtId="3" fontId="16" fillId="0" borderId="12" xfId="3" applyNumberFormat="1" applyFont="1" applyBorder="1" applyAlignment="1">
      <alignment horizontal="right"/>
    </xf>
    <xf numFmtId="0" fontId="14" fillId="0" borderId="12" xfId="2" applyFont="1" applyBorder="1" applyAlignment="1">
      <alignment vertical="center"/>
    </xf>
    <xf numFmtId="0" fontId="18" fillId="5" borderId="12" xfId="4" applyFont="1" applyFill="1" applyBorder="1"/>
    <xf numFmtId="3" fontId="14" fillId="5" borderId="12" xfId="4" applyNumberFormat="1" applyFont="1" applyFill="1" applyBorder="1" applyAlignment="1">
      <alignment horizontal="center"/>
    </xf>
    <xf numFmtId="164" fontId="10" fillId="0" borderId="12" xfId="1" applyNumberFormat="1" applyFont="1" applyBorder="1"/>
    <xf numFmtId="43" fontId="3" fillId="0" borderId="0" xfId="1" applyFont="1"/>
    <xf numFmtId="0" fontId="9" fillId="6" borderId="12" xfId="3" applyFont="1" applyFill="1" applyBorder="1"/>
    <xf numFmtId="0" fontId="9" fillId="6" borderId="12" xfId="3" quotePrefix="1" applyFont="1" applyFill="1" applyBorder="1"/>
    <xf numFmtId="0" fontId="15" fillId="6" borderId="12" xfId="3" applyFont="1" applyFill="1" applyBorder="1"/>
    <xf numFmtId="164" fontId="15" fillId="6" borderId="12" xfId="1" applyNumberFormat="1" applyFont="1" applyFill="1" applyBorder="1" applyAlignment="1">
      <alignment horizontal="center"/>
    </xf>
    <xf numFmtId="3" fontId="26" fillId="6" borderId="12" xfId="2" applyNumberFormat="1" applyFont="1" applyFill="1" applyBorder="1" applyAlignment="1">
      <alignment horizontal="right"/>
    </xf>
    <xf numFmtId="164" fontId="15" fillId="6" borderId="12" xfId="1" applyNumberFormat="1" applyFont="1" applyFill="1" applyBorder="1" applyAlignment="1">
      <alignment horizontal="right"/>
    </xf>
    <xf numFmtId="0" fontId="13" fillId="6" borderId="12" xfId="0" applyFont="1" applyFill="1" applyBorder="1"/>
    <xf numFmtId="0" fontId="3" fillId="6" borderId="12" xfId="0" applyFont="1" applyFill="1" applyBorder="1"/>
    <xf numFmtId="3" fontId="15" fillId="6" borderId="12" xfId="3" applyNumberFormat="1" applyFont="1" applyFill="1" applyBorder="1" applyAlignment="1">
      <alignment horizontal="right"/>
    </xf>
    <xf numFmtId="3" fontId="13" fillId="6" borderId="12" xfId="2" applyNumberFormat="1" applyFont="1" applyFill="1" applyBorder="1" applyAlignment="1">
      <alignment horizontal="right"/>
    </xf>
    <xf numFmtId="3" fontId="13" fillId="6" borderId="12" xfId="2" applyNumberFormat="1" applyFont="1" applyFill="1" applyBorder="1"/>
    <xf numFmtId="3" fontId="15" fillId="6" borderId="12" xfId="3" applyNumberFormat="1" applyFont="1" applyFill="1" applyBorder="1"/>
    <xf numFmtId="3" fontId="15" fillId="6" borderId="12" xfId="3" applyNumberFormat="1" applyFont="1" applyFill="1" applyBorder="1" applyAlignment="1">
      <alignment horizontal="center"/>
    </xf>
    <xf numFmtId="0" fontId="13" fillId="6" borderId="12" xfId="2" applyFont="1" applyFill="1" applyBorder="1" applyAlignment="1">
      <alignment vertical="center"/>
    </xf>
    <xf numFmtId="0" fontId="27" fillId="6" borderId="12" xfId="4" applyFont="1" applyFill="1" applyBorder="1"/>
    <xf numFmtId="164" fontId="3" fillId="6" borderId="12" xfId="1" applyNumberFormat="1" applyFont="1" applyFill="1" applyBorder="1"/>
    <xf numFmtId="164" fontId="15" fillId="6" borderId="12" xfId="3" applyNumberFormat="1" applyFont="1" applyFill="1" applyBorder="1"/>
    <xf numFmtId="164" fontId="9" fillId="6" borderId="12" xfId="3" applyNumberFormat="1" applyFont="1" applyFill="1" applyBorder="1"/>
    <xf numFmtId="3" fontId="3" fillId="6" borderId="12" xfId="0" applyNumberFormat="1" applyFont="1" applyFill="1" applyBorder="1"/>
    <xf numFmtId="0" fontId="29" fillId="0" borderId="14" xfId="3" applyFont="1" applyBorder="1"/>
    <xf numFmtId="0" fontId="29" fillId="0" borderId="15" xfId="3" applyFont="1" applyBorder="1"/>
    <xf numFmtId="0" fontId="29" fillId="0" borderId="16" xfId="3" applyFont="1" applyBorder="1"/>
    <xf numFmtId="164" fontId="29" fillId="0" borderId="14" xfId="3" applyNumberFormat="1" applyFont="1" applyBorder="1"/>
    <xf numFmtId="3" fontId="29" fillId="0" borderId="14" xfId="3" applyNumberFormat="1" applyFont="1" applyBorder="1"/>
    <xf numFmtId="165" fontId="29" fillId="0" borderId="17" xfId="3" applyNumberFormat="1" applyFont="1" applyBorder="1"/>
    <xf numFmtId="165" fontId="29" fillId="0" borderId="28" xfId="3" applyNumberFormat="1" applyFont="1" applyBorder="1"/>
    <xf numFmtId="165" fontId="29" fillId="0" borderId="24" xfId="3" applyNumberFormat="1" applyFont="1" applyBorder="1"/>
    <xf numFmtId="165" fontId="29" fillId="0" borderId="14" xfId="3" applyNumberFormat="1" applyFont="1" applyBorder="1"/>
    <xf numFmtId="165" fontId="29" fillId="0" borderId="29" xfId="3" applyNumberFormat="1" applyFont="1" applyBorder="1"/>
    <xf numFmtId="0" fontId="3" fillId="0" borderId="12" xfId="0" applyFont="1" applyBorder="1"/>
    <xf numFmtId="3" fontId="9" fillId="0" borderId="13" xfId="3" applyNumberFormat="1" applyFont="1" applyBorder="1"/>
    <xf numFmtId="164" fontId="28" fillId="0" borderId="12" xfId="1" applyNumberFormat="1" applyFont="1" applyBorder="1" applyAlignment="1">
      <alignment horizontal="left"/>
    </xf>
    <xf numFmtId="164" fontId="15" fillId="6" borderId="12" xfId="1" applyNumberFormat="1" applyFont="1" applyFill="1" applyBorder="1"/>
    <xf numFmtId="43" fontId="0" fillId="0" borderId="12" xfId="1" applyFont="1" applyBorder="1"/>
  </cellXfs>
  <cellStyles count="6">
    <cellStyle name="Accent5" xfId="5" builtinId="45"/>
    <cellStyle name="Bad" xfId="4" builtinId="27"/>
    <cellStyle name="Comma" xfId="1" builtinId="3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workbookViewId="0">
      <selection activeCell="L30" sqref="L30"/>
    </sheetView>
  </sheetViews>
  <sheetFormatPr defaultRowHeight="14.4" x14ac:dyDescent="0.3"/>
  <cols>
    <col min="1" max="1" width="8" customWidth="1"/>
    <col min="2" max="2" width="4.109375" customWidth="1"/>
    <col min="3" max="3" width="6.33203125" customWidth="1"/>
    <col min="4" max="4" width="4.6640625" customWidth="1"/>
    <col min="5" max="5" width="6.6640625" customWidth="1"/>
    <col min="6" max="6" width="11.6640625" customWidth="1"/>
    <col min="7" max="7" width="15.33203125" customWidth="1"/>
    <col min="8" max="8" width="16.33203125" customWidth="1"/>
    <col min="9" max="9" width="14.88671875" customWidth="1"/>
    <col min="10" max="10" width="17" customWidth="1"/>
    <col min="11" max="11" width="12.44140625" customWidth="1"/>
    <col min="12" max="12" width="11.44140625" customWidth="1"/>
    <col min="13" max="13" width="12.44140625" customWidth="1"/>
    <col min="14" max="14" width="15.33203125" customWidth="1"/>
    <col min="15" max="15" width="15" customWidth="1"/>
    <col min="16" max="16" width="16.5546875" customWidth="1"/>
    <col min="17" max="17" width="5.5546875" customWidth="1"/>
    <col min="18" max="18" width="5.33203125" customWidth="1"/>
    <col min="19" max="19" width="5.88671875" customWidth="1"/>
    <col min="22" max="22" width="14.5546875" customWidth="1"/>
  </cols>
  <sheetData>
    <row r="1" spans="1:22" s="58" customFormat="1" ht="18" x14ac:dyDescent="0.35">
      <c r="A1" s="7" t="s">
        <v>35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"/>
      <c r="P1" s="1"/>
      <c r="Q1" s="1"/>
      <c r="R1" s="1"/>
      <c r="S1" s="1"/>
    </row>
    <row r="2" spans="1:22" s="58" customFormat="1" ht="18.600000000000001" thickBot="1" x14ac:dyDescent="0.4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1"/>
      <c r="P2" s="1"/>
      <c r="Q2" s="1"/>
      <c r="R2" s="1"/>
      <c r="S2" s="1"/>
    </row>
    <row r="3" spans="1:22" ht="15" thickBot="1" x14ac:dyDescent="0.35">
      <c r="A3" s="8" t="s">
        <v>0</v>
      </c>
      <c r="B3" s="9" t="s">
        <v>1</v>
      </c>
      <c r="C3" s="9" t="s">
        <v>2</v>
      </c>
      <c r="D3" s="8" t="s">
        <v>3</v>
      </c>
      <c r="E3" s="12" t="s">
        <v>4</v>
      </c>
      <c r="F3" s="8" t="s">
        <v>5</v>
      </c>
      <c r="G3" s="12" t="s">
        <v>6</v>
      </c>
      <c r="H3" s="11" t="s">
        <v>7</v>
      </c>
      <c r="I3" s="8" t="s">
        <v>8</v>
      </c>
      <c r="J3" s="12" t="s">
        <v>9</v>
      </c>
      <c r="K3" s="8">
        <v>4662104</v>
      </c>
      <c r="L3" s="10" t="s">
        <v>10</v>
      </c>
      <c r="M3" s="10" t="s">
        <v>11</v>
      </c>
      <c r="N3" s="9" t="s">
        <v>12</v>
      </c>
      <c r="O3" s="8" t="s">
        <v>33</v>
      </c>
      <c r="P3" s="10" t="s">
        <v>13</v>
      </c>
      <c r="Q3" s="8" t="s">
        <v>14</v>
      </c>
      <c r="R3" s="13" t="s">
        <v>15</v>
      </c>
      <c r="S3" s="14"/>
    </row>
    <row r="4" spans="1:22" x14ac:dyDescent="0.3">
      <c r="A4" s="16"/>
      <c r="B4" s="15"/>
      <c r="C4" s="15"/>
      <c r="D4" s="16"/>
      <c r="E4" s="17"/>
      <c r="F4" s="16"/>
      <c r="G4" s="19"/>
      <c r="H4" s="18"/>
      <c r="I4" s="59"/>
      <c r="J4" s="38" t="s">
        <v>16</v>
      </c>
      <c r="K4" s="16" t="s">
        <v>17</v>
      </c>
      <c r="L4" s="18" t="s">
        <v>18</v>
      </c>
      <c r="M4" s="19" t="s">
        <v>19</v>
      </c>
      <c r="N4" s="17" t="s">
        <v>20</v>
      </c>
      <c r="O4" s="16" t="s">
        <v>21</v>
      </c>
      <c r="P4" s="18" t="s">
        <v>34</v>
      </c>
      <c r="Q4" s="16" t="s">
        <v>22</v>
      </c>
      <c r="R4" s="60" t="s">
        <v>23</v>
      </c>
      <c r="S4" s="61" t="s">
        <v>24</v>
      </c>
    </row>
    <row r="5" spans="1:22" x14ac:dyDescent="0.3">
      <c r="A5" s="62">
        <v>1016057</v>
      </c>
      <c r="B5" s="62">
        <v>16</v>
      </c>
      <c r="C5" s="63" t="s">
        <v>25</v>
      </c>
      <c r="D5" s="62">
        <v>1</v>
      </c>
      <c r="E5" s="62"/>
      <c r="F5" s="62">
        <v>600</v>
      </c>
      <c r="G5" s="62" t="s">
        <v>26</v>
      </c>
      <c r="H5" s="64">
        <v>16471000</v>
      </c>
      <c r="I5" s="65"/>
      <c r="J5" s="66">
        <v>16430371</v>
      </c>
      <c r="K5" s="67"/>
      <c r="L5" s="67"/>
      <c r="M5" s="67"/>
      <c r="N5" s="68">
        <v>2998835</v>
      </c>
      <c r="O5" s="67"/>
      <c r="P5" s="130">
        <f>J5-N5</f>
        <v>13431536</v>
      </c>
      <c r="Q5" s="62">
        <v>0</v>
      </c>
      <c r="R5" s="62">
        <v>15</v>
      </c>
      <c r="S5" s="62">
        <v>15</v>
      </c>
    </row>
    <row r="6" spans="1:22" x14ac:dyDescent="0.3">
      <c r="A6" s="62">
        <v>1016057</v>
      </c>
      <c r="B6" s="62">
        <v>16</v>
      </c>
      <c r="C6" s="63" t="s">
        <v>25</v>
      </c>
      <c r="D6" s="62">
        <v>1</v>
      </c>
      <c r="E6" s="62"/>
      <c r="F6" s="62">
        <v>601</v>
      </c>
      <c r="G6" s="62" t="s">
        <v>26</v>
      </c>
      <c r="H6" s="69">
        <v>2753000</v>
      </c>
      <c r="I6" s="70"/>
      <c r="J6" s="71">
        <v>2750242</v>
      </c>
      <c r="K6" s="67"/>
      <c r="L6" s="67"/>
      <c r="M6" s="67"/>
      <c r="N6" s="68">
        <v>2750242</v>
      </c>
      <c r="O6" s="67"/>
      <c r="P6" s="68">
        <f>J6+K6-L6-M6-N6</f>
        <v>0</v>
      </c>
      <c r="Q6" s="62">
        <v>0</v>
      </c>
      <c r="R6" s="62"/>
      <c r="S6" s="62"/>
    </row>
    <row r="7" spans="1:22" s="58" customFormat="1" x14ac:dyDescent="0.3">
      <c r="A7" s="97">
        <v>1016057</v>
      </c>
      <c r="B7" s="97">
        <v>16</v>
      </c>
      <c r="C7" s="63" t="s">
        <v>25</v>
      </c>
      <c r="D7" s="97"/>
      <c r="E7" s="97"/>
      <c r="F7" s="97">
        <v>6009999</v>
      </c>
      <c r="G7" s="62"/>
      <c r="H7" s="113">
        <f>H5+H6</f>
        <v>19224000</v>
      </c>
      <c r="I7" s="100">
        <v>19224000</v>
      </c>
      <c r="J7" s="101">
        <f>SUM(J5:J6)</f>
        <v>19180613</v>
      </c>
      <c r="K7" s="99"/>
      <c r="L7" s="99"/>
      <c r="M7" s="99"/>
      <c r="N7" s="99"/>
      <c r="O7" s="99"/>
      <c r="P7" s="99"/>
      <c r="Q7" s="97"/>
      <c r="R7" s="97"/>
      <c r="S7" s="97"/>
    </row>
    <row r="8" spans="1:22" x14ac:dyDescent="0.3">
      <c r="A8" s="62">
        <v>1016057</v>
      </c>
      <c r="B8" s="62">
        <v>16</v>
      </c>
      <c r="C8" s="63" t="s">
        <v>25</v>
      </c>
      <c r="D8" s="62">
        <v>1</v>
      </c>
      <c r="E8" s="62"/>
      <c r="F8" s="62">
        <v>602</v>
      </c>
      <c r="G8" s="62" t="s">
        <v>27</v>
      </c>
      <c r="H8" s="69">
        <v>97855000</v>
      </c>
      <c r="I8" s="70"/>
      <c r="J8" s="73">
        <v>97307202</v>
      </c>
      <c r="K8" s="68"/>
      <c r="L8" s="74">
        <v>18020</v>
      </c>
      <c r="M8" s="68">
        <v>80537989</v>
      </c>
      <c r="N8" s="67"/>
      <c r="O8" s="68">
        <v>16286</v>
      </c>
      <c r="P8" s="75">
        <f>J8+K8-L8-M8-N8+O8</f>
        <v>16767479</v>
      </c>
      <c r="Q8" s="62"/>
      <c r="R8" s="62"/>
      <c r="S8" s="62"/>
    </row>
    <row r="9" spans="1:22" x14ac:dyDescent="0.3">
      <c r="A9" s="62">
        <v>1016057</v>
      </c>
      <c r="B9" s="62">
        <v>16</v>
      </c>
      <c r="C9" s="63" t="s">
        <v>25</v>
      </c>
      <c r="D9" s="62">
        <v>1</v>
      </c>
      <c r="E9" s="62"/>
      <c r="F9" s="62">
        <v>603</v>
      </c>
      <c r="G9" s="62"/>
      <c r="H9" s="67"/>
      <c r="I9" s="76"/>
      <c r="J9" s="77"/>
      <c r="K9" s="67"/>
      <c r="L9" s="67"/>
      <c r="M9" s="67"/>
      <c r="N9" s="67"/>
      <c r="O9" s="67"/>
      <c r="P9" s="67"/>
      <c r="Q9" s="62"/>
      <c r="R9" s="62"/>
      <c r="S9" s="62"/>
      <c r="V9" s="2"/>
    </row>
    <row r="10" spans="1:22" x14ac:dyDescent="0.3">
      <c r="A10" s="62">
        <v>1016057</v>
      </c>
      <c r="B10" s="62">
        <v>16</v>
      </c>
      <c r="C10" s="63" t="s">
        <v>25</v>
      </c>
      <c r="D10" s="62">
        <v>1</v>
      </c>
      <c r="E10" s="62"/>
      <c r="F10" s="62">
        <v>604</v>
      </c>
      <c r="G10" s="62"/>
      <c r="H10" s="78"/>
      <c r="I10" s="79"/>
      <c r="J10" s="80"/>
      <c r="K10" s="78"/>
      <c r="L10" s="78"/>
      <c r="M10" s="78"/>
      <c r="N10" s="78"/>
      <c r="O10" s="78"/>
      <c r="P10" s="81"/>
      <c r="Q10" s="62"/>
      <c r="R10" s="62"/>
      <c r="S10" s="62"/>
    </row>
    <row r="11" spans="1:22" x14ac:dyDescent="0.3">
      <c r="A11" s="62">
        <v>1016057</v>
      </c>
      <c r="B11" s="62">
        <v>16</v>
      </c>
      <c r="C11" s="63" t="s">
        <v>25</v>
      </c>
      <c r="D11" s="62">
        <v>1</v>
      </c>
      <c r="E11" s="62"/>
      <c r="F11" s="62">
        <v>605</v>
      </c>
      <c r="G11" s="62"/>
      <c r="H11" s="78"/>
      <c r="I11" s="79"/>
      <c r="J11" s="80"/>
      <c r="K11" s="82"/>
      <c r="L11" s="78"/>
      <c r="M11" s="78"/>
      <c r="N11" s="78"/>
      <c r="O11" s="78"/>
      <c r="P11" s="67"/>
      <c r="Q11" s="62"/>
      <c r="R11" s="62"/>
      <c r="S11" s="62"/>
    </row>
    <row r="12" spans="1:22" x14ac:dyDescent="0.3">
      <c r="A12" s="62">
        <v>1016057</v>
      </c>
      <c r="B12" s="62">
        <v>16</v>
      </c>
      <c r="C12" s="63" t="s">
        <v>25</v>
      </c>
      <c r="D12" s="62">
        <v>1</v>
      </c>
      <c r="E12" s="62"/>
      <c r="F12" s="62">
        <v>606</v>
      </c>
      <c r="G12" s="62" t="s">
        <v>27</v>
      </c>
      <c r="H12" s="69">
        <v>4250000</v>
      </c>
      <c r="I12" s="70"/>
      <c r="J12" s="83">
        <v>4050000</v>
      </c>
      <c r="K12" s="67"/>
      <c r="L12" s="67"/>
      <c r="M12" s="67"/>
      <c r="N12" s="68">
        <v>220500</v>
      </c>
      <c r="O12" s="68">
        <v>150000</v>
      </c>
      <c r="P12" s="75">
        <f>J12-N12+O12</f>
        <v>3979500</v>
      </c>
      <c r="Q12" s="62"/>
      <c r="R12" s="62"/>
      <c r="S12" s="62"/>
    </row>
    <row r="13" spans="1:22" s="58" customFormat="1" x14ac:dyDescent="0.3">
      <c r="A13" s="97">
        <v>1016057</v>
      </c>
      <c r="B13" s="97">
        <v>16</v>
      </c>
      <c r="C13" s="63" t="s">
        <v>25</v>
      </c>
      <c r="D13" s="97"/>
      <c r="E13" s="97"/>
      <c r="F13" s="97">
        <v>6029999</v>
      </c>
      <c r="G13" s="62"/>
      <c r="H13" s="114">
        <f>H8+H12</f>
        <v>102105000</v>
      </c>
      <c r="I13" s="100">
        <v>102105000</v>
      </c>
      <c r="J13" s="102">
        <f>SUM(J8:J12)</f>
        <v>101357202</v>
      </c>
      <c r="K13" s="103"/>
      <c r="L13" s="99"/>
      <c r="M13" s="99"/>
      <c r="N13" s="99"/>
      <c r="O13" s="99"/>
      <c r="P13" s="99"/>
      <c r="Q13" s="97"/>
      <c r="R13" s="97"/>
      <c r="S13" s="97"/>
    </row>
    <row r="14" spans="1:22" x14ac:dyDescent="0.3">
      <c r="A14" s="62">
        <v>1016057</v>
      </c>
      <c r="B14" s="62">
        <v>16</v>
      </c>
      <c r="C14" s="63" t="s">
        <v>25</v>
      </c>
      <c r="D14" s="62">
        <v>1</v>
      </c>
      <c r="E14" s="62"/>
      <c r="F14" s="62">
        <v>231</v>
      </c>
      <c r="G14" s="62" t="s">
        <v>28</v>
      </c>
      <c r="H14" s="68">
        <v>0</v>
      </c>
      <c r="I14" s="72"/>
      <c r="J14" s="66">
        <v>0</v>
      </c>
      <c r="K14" s="68"/>
      <c r="L14" s="68"/>
      <c r="M14" s="67"/>
      <c r="N14" s="67"/>
      <c r="O14" s="68"/>
      <c r="P14" s="68">
        <f>J14-K14-M14</f>
        <v>0</v>
      </c>
      <c r="Q14" s="62">
        <v>0</v>
      </c>
      <c r="R14" s="62"/>
      <c r="S14" s="62"/>
    </row>
    <row r="15" spans="1:22" ht="15.6" x14ac:dyDescent="0.3">
      <c r="A15" s="62">
        <v>1016057</v>
      </c>
      <c r="B15" s="62">
        <v>16</v>
      </c>
      <c r="C15" s="63" t="s">
        <v>25</v>
      </c>
      <c r="D15" s="62">
        <v>1</v>
      </c>
      <c r="E15" s="62"/>
      <c r="F15" s="62">
        <v>231</v>
      </c>
      <c r="G15" s="62"/>
      <c r="H15" s="85"/>
      <c r="I15" s="76"/>
      <c r="J15" s="86"/>
      <c r="K15" s="68"/>
      <c r="L15" s="68"/>
      <c r="M15" s="67"/>
      <c r="N15" s="67"/>
      <c r="O15" s="68"/>
      <c r="P15" s="68"/>
      <c r="Q15" s="62"/>
      <c r="R15" s="62"/>
      <c r="S15" s="62"/>
    </row>
    <row r="16" spans="1:22" s="58" customFormat="1" x14ac:dyDescent="0.3">
      <c r="A16" s="104"/>
      <c r="B16" s="104"/>
      <c r="C16" s="104"/>
      <c r="D16" s="104"/>
      <c r="E16" s="104"/>
      <c r="F16" s="97">
        <v>2319999</v>
      </c>
      <c r="G16" s="97"/>
      <c r="H16" s="115">
        <f>H14</f>
        <v>0</v>
      </c>
      <c r="I16" s="112">
        <v>0</v>
      </c>
      <c r="J16" s="115">
        <f>SUM(J14:J15)</f>
        <v>0</v>
      </c>
      <c r="K16" s="104"/>
      <c r="L16" s="104"/>
      <c r="M16" s="104"/>
      <c r="N16" s="104"/>
      <c r="O16" s="104"/>
      <c r="P16" s="104"/>
      <c r="Q16" s="104"/>
      <c r="R16" s="104"/>
      <c r="S16" s="104"/>
    </row>
    <row r="17" spans="1:22" x14ac:dyDescent="0.3">
      <c r="A17" s="62">
        <v>1016057</v>
      </c>
      <c r="B17" s="62">
        <v>16</v>
      </c>
      <c r="C17" s="63" t="s">
        <v>25</v>
      </c>
      <c r="D17" s="62">
        <v>6</v>
      </c>
      <c r="E17" s="62"/>
      <c r="F17" s="62">
        <v>600</v>
      </c>
      <c r="G17" s="62" t="s">
        <v>26</v>
      </c>
      <c r="H17" s="87">
        <v>2219282</v>
      </c>
      <c r="I17" s="87"/>
      <c r="J17" s="88"/>
      <c r="K17" s="67"/>
      <c r="L17" s="74"/>
      <c r="M17" s="67"/>
      <c r="N17" s="89"/>
      <c r="O17" s="68"/>
      <c r="P17" s="71"/>
      <c r="Q17" s="62"/>
      <c r="R17" s="62"/>
      <c r="S17" s="62"/>
    </row>
    <row r="18" spans="1:22" x14ac:dyDescent="0.3">
      <c r="A18" s="62">
        <v>1016057</v>
      </c>
      <c r="B18" s="62">
        <v>16</v>
      </c>
      <c r="C18" s="63" t="s">
        <v>25</v>
      </c>
      <c r="D18" s="62">
        <v>6</v>
      </c>
      <c r="E18" s="62"/>
      <c r="F18" s="62">
        <v>601</v>
      </c>
      <c r="G18" s="62" t="s">
        <v>26</v>
      </c>
      <c r="H18" s="90">
        <v>14099</v>
      </c>
      <c r="I18" s="90"/>
      <c r="J18" s="91"/>
      <c r="K18" s="67"/>
      <c r="L18" s="67"/>
      <c r="M18" s="67"/>
      <c r="N18" s="71"/>
      <c r="O18" s="64"/>
      <c r="P18" s="68"/>
      <c r="Q18" s="62"/>
      <c r="R18" s="62"/>
      <c r="S18" s="62"/>
      <c r="V18" s="3"/>
    </row>
    <row r="19" spans="1:22" s="58" customFormat="1" x14ac:dyDescent="0.3">
      <c r="A19" s="97"/>
      <c r="B19" s="97"/>
      <c r="C19" s="98"/>
      <c r="D19" s="97"/>
      <c r="E19" s="97"/>
      <c r="F19" s="97">
        <v>6009999</v>
      </c>
      <c r="G19" s="126"/>
      <c r="H19" s="129">
        <v>2233381</v>
      </c>
      <c r="I19" s="129">
        <v>2233381</v>
      </c>
      <c r="J19" s="105"/>
      <c r="K19" s="99"/>
      <c r="L19" s="99"/>
      <c r="M19" s="99"/>
      <c r="N19" s="106"/>
      <c r="O19" s="107"/>
      <c r="P19" s="108"/>
      <c r="Q19" s="97"/>
      <c r="R19" s="97"/>
      <c r="S19" s="97"/>
      <c r="V19" s="96"/>
    </row>
    <row r="20" spans="1:22" x14ac:dyDescent="0.3">
      <c r="A20" s="62">
        <v>1016057</v>
      </c>
      <c r="B20" s="62">
        <v>16</v>
      </c>
      <c r="C20" s="63" t="s">
        <v>25</v>
      </c>
      <c r="D20" s="62">
        <v>6</v>
      </c>
      <c r="E20" s="62"/>
      <c r="F20" s="62">
        <v>602</v>
      </c>
      <c r="G20" s="62" t="s">
        <v>27</v>
      </c>
      <c r="H20" s="128">
        <v>42500</v>
      </c>
      <c r="I20" s="70"/>
      <c r="J20" s="91"/>
      <c r="K20" s="68"/>
      <c r="L20" s="67"/>
      <c r="M20" s="67"/>
      <c r="N20" s="67"/>
      <c r="O20" s="68"/>
      <c r="P20" s="68"/>
      <c r="Q20" s="62"/>
      <c r="R20" s="62"/>
      <c r="S20" s="62"/>
    </row>
    <row r="21" spans="1:22" s="58" customFormat="1" x14ac:dyDescent="0.3">
      <c r="A21" s="97"/>
      <c r="B21" s="97"/>
      <c r="C21" s="98"/>
      <c r="D21" s="97"/>
      <c r="E21" s="97"/>
      <c r="F21" s="97">
        <v>6029999</v>
      </c>
      <c r="G21" s="97"/>
      <c r="H21" s="109">
        <v>42500</v>
      </c>
      <c r="I21" s="109">
        <v>42500</v>
      </c>
      <c r="J21" s="105"/>
      <c r="K21" s="108"/>
      <c r="L21" s="99"/>
      <c r="M21" s="99"/>
      <c r="N21" s="99"/>
      <c r="O21" s="108"/>
      <c r="P21" s="108"/>
      <c r="Q21" s="97"/>
      <c r="R21" s="97"/>
      <c r="S21" s="97"/>
    </row>
    <row r="22" spans="1:22" x14ac:dyDescent="0.3">
      <c r="A22" s="62">
        <v>1016057</v>
      </c>
      <c r="B22" s="62">
        <v>16</v>
      </c>
      <c r="C22" s="63" t="s">
        <v>25</v>
      </c>
      <c r="D22" s="62">
        <v>6</v>
      </c>
      <c r="E22" s="62"/>
      <c r="F22" s="62">
        <v>231</v>
      </c>
      <c r="G22" s="62"/>
      <c r="H22" s="95">
        <v>477479</v>
      </c>
      <c r="I22" s="70"/>
      <c r="J22" s="91"/>
      <c r="K22" s="67"/>
      <c r="L22" s="92"/>
      <c r="M22" s="67"/>
      <c r="N22" s="93"/>
      <c r="O22" s="68"/>
      <c r="P22" s="68"/>
      <c r="Q22" s="62"/>
      <c r="R22" s="62"/>
      <c r="S22" s="62"/>
    </row>
    <row r="23" spans="1:22" s="58" customFormat="1" x14ac:dyDescent="0.3">
      <c r="A23" s="97"/>
      <c r="B23" s="97"/>
      <c r="C23" s="98"/>
      <c r="D23" s="97"/>
      <c r="E23" s="97"/>
      <c r="F23" s="97">
        <v>2319999</v>
      </c>
      <c r="G23" s="97"/>
      <c r="H23" s="109">
        <v>477479</v>
      </c>
      <c r="I23" s="109">
        <v>477479</v>
      </c>
      <c r="J23" s="105"/>
      <c r="K23" s="99"/>
      <c r="L23" s="110"/>
      <c r="M23" s="99"/>
      <c r="N23" s="111"/>
      <c r="O23" s="108"/>
      <c r="P23" s="108"/>
      <c r="Q23" s="97"/>
      <c r="R23" s="97"/>
      <c r="S23" s="97"/>
    </row>
    <row r="24" spans="1:22" x14ac:dyDescent="0.3">
      <c r="A24" s="62"/>
      <c r="B24" s="62"/>
      <c r="C24" s="63"/>
      <c r="D24" s="62"/>
      <c r="E24" s="62"/>
      <c r="F24" s="62"/>
      <c r="G24" s="62"/>
      <c r="H24" s="84"/>
      <c r="I24" s="76"/>
      <c r="J24" s="86"/>
      <c r="K24" s="94"/>
      <c r="L24" s="67"/>
      <c r="M24" s="67"/>
      <c r="N24" s="67"/>
      <c r="O24" s="67"/>
      <c r="P24" s="78"/>
      <c r="Q24" s="62"/>
      <c r="R24" s="62"/>
      <c r="S24" s="62"/>
    </row>
    <row r="25" spans="1:22" ht="15" thickBot="1" x14ac:dyDescent="0.35">
      <c r="A25" s="21"/>
      <c r="B25" s="26"/>
      <c r="C25" s="26"/>
      <c r="D25" s="21"/>
      <c r="E25" s="25"/>
      <c r="F25" s="26"/>
      <c r="G25" s="27"/>
      <c r="H25" s="25"/>
      <c r="I25" s="54"/>
      <c r="J25" s="56"/>
      <c r="K25" s="22"/>
      <c r="L25" s="21"/>
      <c r="M25" s="21"/>
      <c r="N25" s="25"/>
      <c r="O25" s="21"/>
      <c r="P25" s="127"/>
      <c r="Q25" s="21"/>
      <c r="R25" s="23"/>
      <c r="S25" s="24"/>
    </row>
    <row r="26" spans="1:22" x14ac:dyDescent="0.3">
      <c r="A26" s="21"/>
      <c r="B26" s="26"/>
      <c r="C26" s="26"/>
      <c r="D26" s="21"/>
      <c r="E26" s="25"/>
      <c r="F26" s="26"/>
      <c r="G26" s="20"/>
      <c r="H26" s="34"/>
      <c r="I26" s="55"/>
      <c r="J26" s="57"/>
      <c r="K26" s="36"/>
      <c r="L26" s="37"/>
      <c r="M26" s="32"/>
      <c r="N26" s="33"/>
      <c r="O26" s="34"/>
      <c r="P26" s="35"/>
      <c r="Q26" s="32"/>
      <c r="R26" s="23"/>
      <c r="S26" s="24"/>
    </row>
    <row r="27" spans="1:22" ht="15" thickBot="1" x14ac:dyDescent="0.35">
      <c r="A27" s="116"/>
      <c r="B27" s="117"/>
      <c r="C27" s="117"/>
      <c r="D27" s="116"/>
      <c r="E27" s="118"/>
      <c r="F27" s="117" t="s">
        <v>29</v>
      </c>
      <c r="G27" s="117"/>
      <c r="H27" s="119">
        <f>SUM(H7+H13+H16+H19+H21+H23)</f>
        <v>124082360</v>
      </c>
      <c r="I27" s="120">
        <f>I7+I13+I19+I21+I23</f>
        <v>124082360</v>
      </c>
      <c r="J27" s="121">
        <f>J7+J13+J16</f>
        <v>120537815</v>
      </c>
      <c r="K27" s="122">
        <f>SUM(K14:K26)</f>
        <v>0</v>
      </c>
      <c r="L27" s="123">
        <f>L5+L6+L8+L12+L14+L17+L18+L20+L22</f>
        <v>18020</v>
      </c>
      <c r="M27" s="124">
        <f>SUM(M8:M12)</f>
        <v>80537989</v>
      </c>
      <c r="N27" s="121">
        <f>SUM(N5:N26)</f>
        <v>5969577</v>
      </c>
      <c r="O27" s="125">
        <v>166286</v>
      </c>
      <c r="P27" s="123">
        <f>SUM(P5:P25)</f>
        <v>34178515</v>
      </c>
      <c r="Q27" s="27"/>
      <c r="R27" s="28"/>
      <c r="S27" s="29"/>
    </row>
    <row r="28" spans="1:22" x14ac:dyDescent="0.3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22" ht="15.6" x14ac:dyDescent="0.3">
      <c r="A29" s="31"/>
      <c r="B29" s="31"/>
      <c r="C29" s="39" t="s">
        <v>30</v>
      </c>
      <c r="D29" s="39"/>
      <c r="E29" s="39"/>
      <c r="F29" s="39"/>
      <c r="G29" s="39"/>
      <c r="H29" s="39"/>
      <c r="I29" s="40" t="s">
        <v>31</v>
      </c>
      <c r="J29" s="40"/>
      <c r="K29" s="42"/>
      <c r="L29" s="39"/>
      <c r="M29" s="39"/>
      <c r="N29" s="39"/>
      <c r="O29" s="43"/>
      <c r="P29" s="53" t="s">
        <v>32</v>
      </c>
      <c r="Q29" s="44"/>
      <c r="R29" s="44"/>
      <c r="S29" s="31"/>
    </row>
    <row r="30" spans="1:22" ht="15.6" x14ac:dyDescent="0.3">
      <c r="A30" s="31"/>
      <c r="B30" s="31"/>
      <c r="C30" s="39"/>
      <c r="D30" s="39"/>
      <c r="E30" s="39"/>
      <c r="F30" s="39"/>
      <c r="G30" s="39"/>
      <c r="H30" s="39"/>
      <c r="I30" s="40"/>
      <c r="J30" s="41"/>
      <c r="K30" s="39"/>
      <c r="L30" s="39"/>
      <c r="M30" s="40"/>
      <c r="N30" s="40"/>
      <c r="O30" s="40"/>
      <c r="P30" s="53"/>
      <c r="Q30" s="43"/>
      <c r="R30" s="44"/>
      <c r="S30" s="31"/>
    </row>
    <row r="31" spans="1:22" ht="15.6" x14ac:dyDescent="0.3">
      <c r="M31" s="47"/>
      <c r="N31" s="48"/>
      <c r="O31" s="52"/>
      <c r="P31" s="52"/>
      <c r="Q31" s="46"/>
      <c r="R31" s="46"/>
    </row>
    <row r="32" spans="1:22" ht="15.6" hidden="1" x14ac:dyDescent="0.3">
      <c r="J32" s="5"/>
      <c r="L32" s="4">
        <f>N32+N5</f>
        <v>5632570</v>
      </c>
      <c r="M32" s="47"/>
      <c r="N32" s="48">
        <f>N33-N26</f>
        <v>2633735</v>
      </c>
      <c r="O32" s="49"/>
      <c r="P32" s="49"/>
      <c r="Q32" s="45"/>
      <c r="R32" s="45"/>
    </row>
    <row r="33" spans="10:18" ht="15.6" hidden="1" x14ac:dyDescent="0.3">
      <c r="M33" s="47"/>
      <c r="N33" s="50">
        <v>2633735</v>
      </c>
      <c r="O33" s="49"/>
      <c r="P33" s="49"/>
      <c r="Q33" s="45"/>
      <c r="R33" s="45"/>
    </row>
    <row r="34" spans="10:18" ht="15.6" hidden="1" x14ac:dyDescent="0.3">
      <c r="M34" s="47"/>
      <c r="N34" s="47"/>
      <c r="O34" s="49"/>
      <c r="P34" s="49"/>
      <c r="Q34" s="45"/>
      <c r="R34" s="45"/>
    </row>
    <row r="35" spans="10:18" ht="15.6" hidden="1" x14ac:dyDescent="0.3">
      <c r="J35" s="6"/>
      <c r="M35" s="47"/>
      <c r="N35" s="47"/>
      <c r="O35" s="49"/>
      <c r="P35" s="49"/>
      <c r="Q35" s="45"/>
      <c r="R35" s="45"/>
    </row>
    <row r="36" spans="10:18" ht="15.6" hidden="1" x14ac:dyDescent="0.3">
      <c r="M36" s="47"/>
      <c r="N36" s="47">
        <v>2609154</v>
      </c>
      <c r="O36" s="49"/>
      <c r="P36" s="49"/>
      <c r="Q36" s="45"/>
      <c r="R36" s="45"/>
    </row>
    <row r="37" spans="10:18" ht="15.6" hidden="1" x14ac:dyDescent="0.3">
      <c r="M37" s="47"/>
      <c r="N37" s="47"/>
      <c r="O37" s="49"/>
      <c r="P37" s="49"/>
      <c r="Q37" s="45"/>
      <c r="R37" s="45"/>
    </row>
    <row r="38" spans="10:18" ht="15.6" hidden="1" x14ac:dyDescent="0.3">
      <c r="M38" s="47"/>
      <c r="N38" s="47">
        <v>2633735</v>
      </c>
      <c r="O38" s="49"/>
      <c r="P38" s="51"/>
      <c r="Q38" s="45"/>
      <c r="R38" s="45"/>
    </row>
    <row r="39" spans="10:18" ht="15.6" x14ac:dyDescent="0.3">
      <c r="M39" s="47"/>
      <c r="N39" s="47"/>
      <c r="O39" s="52"/>
      <c r="P39" s="52"/>
      <c r="Q39" s="46"/>
      <c r="R39" s="45"/>
    </row>
    <row r="40" spans="10:18" ht="15.6" hidden="1" x14ac:dyDescent="0.3">
      <c r="M40" s="47"/>
      <c r="N40" s="47"/>
      <c r="O40" s="49"/>
      <c r="P40" s="49"/>
      <c r="Q40" s="45"/>
      <c r="R40" s="45"/>
    </row>
    <row r="41" spans="10:18" ht="15.6" hidden="1" x14ac:dyDescent="0.3">
      <c r="M41" s="47"/>
      <c r="N41" s="47"/>
      <c r="O41" s="49"/>
      <c r="P41" s="49"/>
      <c r="Q41" s="45"/>
      <c r="R41" s="45"/>
    </row>
    <row r="42" spans="10:18" ht="15.6" hidden="1" x14ac:dyDescent="0.3">
      <c r="M42" s="47"/>
      <c r="N42" s="47"/>
      <c r="O42" s="49"/>
      <c r="P42" s="51"/>
      <c r="Q42" s="45"/>
      <c r="R42" s="45"/>
    </row>
    <row r="43" spans="10:18" ht="15.6" x14ac:dyDescent="0.3">
      <c r="M43" s="47"/>
      <c r="N43" s="47"/>
      <c r="O43" s="49"/>
      <c r="P43" s="52"/>
      <c r="Q43" s="52"/>
      <c r="R43" s="52"/>
    </row>
  </sheetData>
  <pageMargins left="0.25" right="0.25" top="0.75" bottom="0.75" header="0.3" footer="0.3"/>
  <pageSetup scale="6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2026-05-08T10:39:54Z</dcterms:modified>
</cp:coreProperties>
</file>